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Ankica\Desktop\Javna nabava\2024\"/>
    </mc:Choice>
  </mc:AlternateContent>
  <xr:revisionPtr revIDLastSave="0" documentId="13_ncr:1_{FD132C85-9989-4C98-BEC1-4DE62AE4E3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P33" i="1" s="1"/>
  <c r="L20" i="1"/>
  <c r="M20" i="1" s="1"/>
  <c r="P20" i="1" s="1"/>
  <c r="L21" i="1"/>
  <c r="M21" i="1" s="1"/>
  <c r="P21" i="1" s="1"/>
  <c r="L22" i="1"/>
  <c r="M22" i="1" s="1"/>
  <c r="P22" i="1" s="1"/>
  <c r="L23" i="1"/>
  <c r="M23" i="1" s="1"/>
  <c r="P23" i="1" s="1"/>
  <c r="L24" i="1"/>
  <c r="M24" i="1" s="1"/>
  <c r="P24" i="1" s="1"/>
  <c r="L25" i="1"/>
  <c r="M25" i="1" s="1"/>
  <c r="P25" i="1" s="1"/>
  <c r="L26" i="1"/>
  <c r="M26" i="1" s="1"/>
  <c r="P26" i="1" s="1"/>
  <c r="L27" i="1"/>
  <c r="M27" i="1" s="1"/>
  <c r="P27" i="1" s="1"/>
  <c r="L28" i="1"/>
  <c r="M28" i="1" s="1"/>
  <c r="P28" i="1" s="1"/>
  <c r="L29" i="1"/>
  <c r="M29" i="1" s="1"/>
  <c r="P29" i="1" s="1"/>
  <c r="L30" i="1"/>
  <c r="M30" i="1" s="1"/>
  <c r="P30" i="1" s="1"/>
  <c r="L31" i="1"/>
  <c r="M31" i="1" s="1"/>
  <c r="P31" i="1" s="1"/>
  <c r="L32" i="1"/>
  <c r="M32" i="1" s="1"/>
  <c r="P32" i="1" s="1"/>
  <c r="L33" i="1"/>
  <c r="L34" i="1"/>
  <c r="M34" i="1" s="1"/>
  <c r="P34" i="1" s="1"/>
  <c r="L19" i="1"/>
  <c r="M19" i="1" s="1"/>
  <c r="P19" i="1" s="1"/>
  <c r="L18" i="1"/>
  <c r="M18" i="1" s="1"/>
  <c r="P18" i="1" s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<sst xmlns="http://schemas.openxmlformats.org/spreadsheetml/2006/main" count="357" uniqueCount="243">
  <si>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</si>
  <si>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</si>
  <si>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</si>
  <si>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</si>
  <si>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</si>
  <si>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</si>
  <si>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</si>
  <si>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</si>
  <si>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</si>
  <si>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</si>
  <si>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</si>
  <si>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</si>
  <si>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</si>
  <si>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</si>
  <si>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</si>
  <si>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</si>
  <si>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</si>
  <si>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</si>
  <si>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Evidencijski broj nabave</t>
  </si>
  <si>
    <t>Predmet nabave</t>
  </si>
  <si>
    <t>CPV</t>
  </si>
  <si>
    <t>Broj objave iz EOJN RH</t>
  </si>
  <si>
    <t>Vrsta postupka</t>
  </si>
  <si>
    <t>Naziv i OIB ugovaratelja</t>
  </si>
  <si>
    <t>Naziv i OIB podugovaratelja</t>
  </si>
  <si>
    <t>Datum sklapanja</t>
  </si>
  <si>
    <t>Oznaka/broj ugovora</t>
  </si>
  <si>
    <t>Rok na koji je sklopljen</t>
  </si>
  <si>
    <t>Iznos bez PDV-a</t>
  </si>
  <si>
    <t>Iznos PDV-a</t>
  </si>
  <si>
    <t>Ukupni iznos s PDV-om</t>
  </si>
  <si>
    <t>Ugovor se financira iz EU fondova</t>
  </si>
  <si>
    <t>Datum izvršenja</t>
  </si>
  <si>
    <t>Ukupni isplaćeni iznos s PDV-om</t>
  </si>
  <si>
    <t>Obrazloženje</t>
  </si>
  <si>
    <t>Napomena</t>
  </si>
  <si>
    <t>MV 1/24</t>
  </si>
  <si>
    <t>Radovi održavanja komunalne infrastrukture</t>
  </si>
  <si>
    <t>45000000 - Građevinski radovi</t>
  </si>
  <si>
    <t>2024/SF02-0000582</t>
  </si>
  <si>
    <t>Otvoreni postupak</t>
  </si>
  <si>
    <t>DOMINO GRUPA d.o.o. 87709060960, LUNA turistički pbrt, BRACO KOP pripremni radovi na gradilištu 23760683336, MIJOLOVIĆ obrt za pripremne radove na gradilištu 83286509701, M&amp;T obrt za prijevoz i pripremne radove 46468026966 MATKOVIĆ obrt za usluge pripremnih radova na gradilištu 09013350723</t>
  </si>
  <si>
    <t>27.02.2024.</t>
  </si>
  <si>
    <t>KLASA: 363-01/24-01/02</t>
  </si>
  <si>
    <t>Do 31.12.2024.</t>
  </si>
  <si>
    <t>NE</t>
  </si>
  <si>
    <t>31.12.2024.</t>
  </si>
  <si>
    <t>JN 26/23</t>
  </si>
  <si>
    <t>Opremanje sportskog igrališta Posedarje</t>
  </si>
  <si>
    <t>45112720 - Radovi krajobraznog uređenja sportskih terena i prostora za rekreaciju</t>
  </si>
  <si>
    <t>Jednostavna nabava</t>
  </si>
  <si>
    <t>EDEL SPORT D.O.O. 69733573178</t>
  </si>
  <si>
    <t>28.02.2024.</t>
  </si>
  <si>
    <t>KLASA 361-01/23-01/17</t>
  </si>
  <si>
    <t>60 DANA</t>
  </si>
  <si>
    <t>JN 41/24</t>
  </si>
  <si>
    <t>Radovi opremanja Streetball igrališta Posedarje</t>
  </si>
  <si>
    <t>15.03.2024.</t>
  </si>
  <si>
    <t>KLASA 363-05/24-01/01</t>
  </si>
  <si>
    <t>JN 42/24</t>
  </si>
  <si>
    <t>Parkovna oprema</t>
  </si>
  <si>
    <t>37535200 - Oprema za dječja igrališta</t>
  </si>
  <si>
    <t>Stribor oprema d.o.o. 53497347539</t>
  </si>
  <si>
    <t>12.03.2024.</t>
  </si>
  <si>
    <t>KLASA 363-05/24-01/02</t>
  </si>
  <si>
    <t>JN 40/24</t>
  </si>
  <si>
    <t>Radovi školskog igrališta u Podgradini</t>
  </si>
  <si>
    <t>45112723 - Radovi krajobraznog uređenja igrališta</t>
  </si>
  <si>
    <t>08.03.2024.</t>
  </si>
  <si>
    <t>KLASA 363-05/24-01-03</t>
  </si>
  <si>
    <t>JN 53/24</t>
  </si>
  <si>
    <t>Radovi ograđivanja</t>
  </si>
  <si>
    <t>45342000 - Postavljanje ograde</t>
  </si>
  <si>
    <t>02.03.2024.</t>
  </si>
  <si>
    <t>KLASA 363-05/24-01/04</t>
  </si>
  <si>
    <t>JN 01/24</t>
  </si>
  <si>
    <t>Sigurnisne zaštitne obologe i oprema za dječja igrališta</t>
  </si>
  <si>
    <t>02.04.2024.</t>
  </si>
  <si>
    <t>KLASA 363-05/24-01/08</t>
  </si>
  <si>
    <t>90 DANA</t>
  </si>
  <si>
    <t>JN 55/24</t>
  </si>
  <si>
    <t>Izobrazno-informativne aktivnosti o gospodarenju otpadom u okviru kružnog gospodarstva</t>
  </si>
  <si>
    <t>63711200 - Usluge pokretnih radionica</t>
  </si>
  <si>
    <t>TECHNO WIN MACHINE D.O.O. 99369938091</t>
  </si>
  <si>
    <t>KLASA 351-01/24-01/02</t>
  </si>
  <si>
    <t>120 DANA</t>
  </si>
  <si>
    <t>JN 22/24</t>
  </si>
  <si>
    <t>Opremanje turističkog ureda</t>
  </si>
  <si>
    <t>44211100 - Modularne i prijenosne zgrade</t>
  </si>
  <si>
    <t>IDEA FORMA D.O.O. 94163164178</t>
  </si>
  <si>
    <t>KLASA 363-05/24-01-/05</t>
  </si>
  <si>
    <t>25. lipnja 2024.</t>
  </si>
  <si>
    <t>30 dana</t>
  </si>
  <si>
    <t>MV 7/24</t>
  </si>
  <si>
    <t>Radovi održavanja asfalta nerazvrstanih cesta</t>
  </si>
  <si>
    <t>45233222 - Radovi na kolničkom zastoru i asfaltiranju</t>
  </si>
  <si>
    <t>CESTE ZADARSKE ŽUPANIJE D.O. OIB: 63782992615</t>
  </si>
  <si>
    <t>03.06.2024.</t>
  </si>
  <si>
    <t>KLASA 363-05/24-01/06</t>
  </si>
  <si>
    <t>JN 57/24</t>
  </si>
  <si>
    <t>Modernizacija rasvjete u Podgradini</t>
  </si>
  <si>
    <t>34993000-4 - Cestovna rasvjeta</t>
  </si>
  <si>
    <t>2024/S F02-0002505</t>
  </si>
  <si>
    <t>ELEKTROKOVINA LIGHTING D.O.O OIB: 07777553720</t>
  </si>
  <si>
    <t>14.08.2024.</t>
  </si>
  <si>
    <t xml:space="preserve">KLASA: 363-05/24-01/20
</t>
  </si>
  <si>
    <t>30 DANA</t>
  </si>
  <si>
    <t>02.09.2024.</t>
  </si>
  <si>
    <t>MV 19/24</t>
  </si>
  <si>
    <t>Komunalno vozilo sa priključcima</t>
  </si>
  <si>
    <t>34144700 - Komunalna vozila</t>
  </si>
  <si>
    <t>2024/S F02-0009303</t>
  </si>
  <si>
    <t>08.10.2024.</t>
  </si>
  <si>
    <t>360-05/24-01/16</t>
  </si>
  <si>
    <t>29.10.2024.</t>
  </si>
  <si>
    <t>06.05.2024.</t>
  </si>
  <si>
    <t>25.06.2024.</t>
  </si>
  <si>
    <t>09.05.2024.</t>
  </si>
  <si>
    <t>15.06.2024.</t>
  </si>
  <si>
    <t>30.05.2024.</t>
  </si>
  <si>
    <t>07.04.2024.</t>
  </si>
  <si>
    <t>30.03.2024.</t>
  </si>
  <si>
    <t>27.04.2024.</t>
  </si>
  <si>
    <t>04.04.2024.</t>
  </si>
  <si>
    <t>14.04.2024.</t>
  </si>
  <si>
    <t>JN 67/24</t>
  </si>
  <si>
    <t>Rekonstrukcija igrališta</t>
  </si>
  <si>
    <t>HORTI SPORT j.d.o.o. OIB: 42376679857</t>
  </si>
  <si>
    <t>17. srpnja 2024.</t>
  </si>
  <si>
    <t>144/24</t>
  </si>
  <si>
    <t>29.07.2024.</t>
  </si>
  <si>
    <t>JN 63/24</t>
  </si>
  <si>
    <t>Projektna dokumentacija infrastrukture poslovne zone</t>
  </si>
  <si>
    <t>71220000 - Usluge projektiranja u arhitekturi</t>
  </si>
  <si>
    <t>INEL PROJEKT D.O.O. OIB: 23528481553</t>
  </si>
  <si>
    <t>30. SRPNJA 2024.</t>
  </si>
  <si>
    <t>157/24</t>
  </si>
  <si>
    <t>15.09.2024.</t>
  </si>
  <si>
    <t>JN 58/24</t>
  </si>
  <si>
    <t>Uređenje trga Općine</t>
  </si>
  <si>
    <t>45112700 - Radovi krajobraznog uređenja</t>
  </si>
  <si>
    <t>KAMEN PEDIĆ OIB 74213342636</t>
  </si>
  <si>
    <t>102/24</t>
  </si>
  <si>
    <t>04.06.2024.</t>
  </si>
  <si>
    <t>30.08.2024.</t>
  </si>
  <si>
    <t>Nabava sprava za dječja igrališta i prakovne opreme</t>
  </si>
  <si>
    <t>KERA TERM OIB: 42570728116</t>
  </si>
  <si>
    <t>30.07.2024.</t>
  </si>
  <si>
    <t>158/24</t>
  </si>
  <si>
    <t>20.08.2024.</t>
  </si>
  <si>
    <t>JN 62/24</t>
  </si>
  <si>
    <t>Oprema za sport</t>
  </si>
  <si>
    <t>37412000 - Oprema za sportove na vodi</t>
  </si>
  <si>
    <t>SB SPORT J.D.O.O OIB: 26834080210</t>
  </si>
  <si>
    <t>09.08.2024.</t>
  </si>
  <si>
    <t>140/24</t>
  </si>
  <si>
    <t>JN 51/24</t>
  </si>
  <si>
    <t>Opremanje školaraca</t>
  </si>
  <si>
    <t>44812300 - Školske boje</t>
  </si>
  <si>
    <t>LIBER MEDIA D.O.O. OIB: 08246617323</t>
  </si>
  <si>
    <t>28.06.2024.</t>
  </si>
  <si>
    <t>127/24</t>
  </si>
  <si>
    <t>15.07.2024.</t>
  </si>
  <si>
    <t>JN 60/24</t>
  </si>
  <si>
    <t>Oprema za obilježavanje dana Općine</t>
  </si>
  <si>
    <t>39290000 - Razna oprema</t>
  </si>
  <si>
    <t>CARPE DIEM OIB: 65526031009</t>
  </si>
  <si>
    <t>15.05.2024.</t>
  </si>
  <si>
    <t>86/24</t>
  </si>
  <si>
    <t>29.05.2024.</t>
  </si>
  <si>
    <t>JN 59/24</t>
  </si>
  <si>
    <t>Opremanje uređaja za pročišćivanje</t>
  </si>
  <si>
    <t>45252200 - Oprema uređaja za pročišćivanje</t>
  </si>
  <si>
    <t>ETAL D.O.O OIB: 91055981513</t>
  </si>
  <si>
    <t>25.04.2024.</t>
  </si>
  <si>
    <t>65/24</t>
  </si>
  <si>
    <t>JN 64/24</t>
  </si>
  <si>
    <t>Izrada projekta izmještanja dalekovoda</t>
  </si>
  <si>
    <t>02.08.2024.</t>
  </si>
  <si>
    <t>162/24</t>
  </si>
  <si>
    <t>02.10.2024.</t>
  </si>
  <si>
    <t>JN 65/24</t>
  </si>
  <si>
    <t>Rekonstrukcija zida na mjesnom groblju Podgradina</t>
  </si>
  <si>
    <t>45215400 - Radovi na groblju</t>
  </si>
  <si>
    <t>160/24</t>
  </si>
  <si>
    <t>20.09.2024.</t>
  </si>
  <si>
    <t>JN 66/24</t>
  </si>
  <si>
    <t>Održavanje igrališta</t>
  </si>
  <si>
    <t>16.09.2024.</t>
  </si>
  <si>
    <t>175/24</t>
  </si>
  <si>
    <t>17.10.2024.</t>
  </si>
  <si>
    <t>JN 24/24</t>
  </si>
  <si>
    <t>Podloga školsko igralište Podgradina</t>
  </si>
  <si>
    <t>45236200 - Radovi na gornjem ustroju za objekte za rekreaciju</t>
  </si>
  <si>
    <t>05.04.2024.</t>
  </si>
  <si>
    <t>54/24</t>
  </si>
  <si>
    <t>17.05.2024.</t>
  </si>
  <si>
    <t>JN 04/24</t>
  </si>
  <si>
    <t>Materijal i oprema za javnu rasvjetu</t>
  </si>
  <si>
    <t>31000000 - Električni strojevi, aparati, oprema i potrošni materijal; rasvjeta</t>
  </si>
  <si>
    <t>RANDOM D.O.O. OIB: 88668474687</t>
  </si>
  <si>
    <t>25.01.2024.</t>
  </si>
  <si>
    <t>08/24.</t>
  </si>
  <si>
    <t>05.03.2024.</t>
  </si>
  <si>
    <t>URBAN OPREMA D.O.O. OIB: 64858179216</t>
  </si>
  <si>
    <t>24.10.2024.</t>
  </si>
  <si>
    <t>198/24</t>
  </si>
  <si>
    <t>JN 48/24</t>
  </si>
  <si>
    <t>Elaborati zaštite okoliša</t>
  </si>
  <si>
    <t>90720000 - Zaštita okoliša</t>
  </si>
  <si>
    <t>FIDON D.O.O OIB: 61198189867</t>
  </si>
  <si>
    <t>29.01.2024.</t>
  </si>
  <si>
    <t>11/24.</t>
  </si>
  <si>
    <t>13.04.2024.</t>
  </si>
  <si>
    <t>JN 36/24</t>
  </si>
  <si>
    <t>Oprema parka i plaže za pse</t>
  </si>
  <si>
    <t>43325000 - Oprema za parkove i dječja igrališta</t>
  </si>
  <si>
    <t>VOJTEK OPREMA D.O.O. OIB: 82877321185</t>
  </si>
  <si>
    <t>07.02.2024.</t>
  </si>
  <si>
    <t>18/24</t>
  </si>
  <si>
    <t>28.03.2024.</t>
  </si>
  <si>
    <t>JN 14/24</t>
  </si>
  <si>
    <t>JN 10/24</t>
  </si>
  <si>
    <t>JN 23/24</t>
  </si>
  <si>
    <t>Geodetske usluge</t>
  </si>
  <si>
    <t>71250000 - Arhitektonske, tehničke i geodetske usluge</t>
  </si>
  <si>
    <t>Oblilježavanje Dana pobjede i domovinske zahvalnosti i Dana hrvatskih branitelja</t>
  </si>
  <si>
    <t>92312100 - Zabavne usluge kazališnih redatelja, pjevačkih skupina, glazbenih sastava i orkestara</t>
  </si>
  <si>
    <t>Ukrašavanje naselja povodom blagdana</t>
  </si>
  <si>
    <t>31522000 - Svjetla za novogodišnje/božićno drvce</t>
  </si>
  <si>
    <t>GEONODE D.O.O. OIB: 85272550657</t>
  </si>
  <si>
    <t>19/24</t>
  </si>
  <si>
    <t>15.04.2024.</t>
  </si>
  <si>
    <t>ORION PIROTEHNIKA OIB: 81681449287</t>
  </si>
  <si>
    <t>128/24</t>
  </si>
  <si>
    <t>30.06.2024.</t>
  </si>
  <si>
    <t>AGENCIJA PLAN B OIB: 67337298000</t>
  </si>
  <si>
    <t>15.11.2024.</t>
  </si>
  <si>
    <t>208/24</t>
  </si>
  <si>
    <t>05.01.2025.</t>
  </si>
  <si>
    <t>KURIJA SUVENIRI D.O.O. OIB: 10384365453</t>
  </si>
  <si>
    <t>19.11.2024.</t>
  </si>
  <si>
    <t>211/24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</si>
</sst>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2" fillId="0" borderId="7" xfId="1" applyBorder="1" applyAlignment="1">
      <alignment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164" fontId="0" fillId="0" borderId="7" xfId="0" applyNumberFormat="1" applyBorder="1"/>
    <xf numFmtId="4" fontId="0" fillId="0" borderId="7" xfId="0" applyNumberFormat="1" applyBorder="1" applyAlignment="1">
      <alignment horizontal="center" vertical="center"/>
    </xf>
    <xf numFmtId="0" fontId="2" fillId="0" borderId="7" xfId="1" applyFill="1" applyBorder="1" applyAlignment="1">
      <alignment wrapText="1"/>
    </xf>
    <xf numFmtId="14" fontId="0" fillId="0" borderId="7" xfId="0" applyNumberFormat="1" applyBorder="1"/>
    <xf numFmtId="17" fontId="0" fillId="0" borderId="7" xfId="0" applyNumberFormat="1" applyBorder="1" applyAlignment="1">
      <alignment horizontal="center" vertical="center" wrapText="1"/>
    </xf>
    <xf numFmtId="17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/>
    <xf numFmtId="16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2" fillId="0" borderId="19" xfId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</cellXfs>
  <cellStyles count="2">
    <cellStyle name="Normalno" xfId="0" builtinId="0"/>
    <cellStyle name="Normalno 2" xfId="1" xr:uid="{4C6CC92C-6576-42A4-B479-672F44C22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K5" sqref="K5"/>
    </sheetView>
  </sheetViews>
  <sheetFormatPr defaultRowHeight="15" x14ac:dyDescent="0.25"/>
  <cols>
    <col min="1" max="1" width="13" customWidth="1"/>
    <col min="2" max="2" width="17.7109375" customWidth="1"/>
    <col min="3" max="3" width="17.5703125" customWidth="1"/>
    <col min="4" max="4" width="19.5703125" customWidth="1"/>
    <col min="5" max="5" width="13.42578125" customWidth="1"/>
    <col min="6" max="6" width="40.140625" bestFit="1" customWidth="1"/>
    <col min="7" max="7" width="14.42578125" customWidth="1"/>
    <col min="8" max="8" width="12.28515625" customWidth="1"/>
    <col min="9" max="9" width="14.140625" customWidth="1"/>
    <col min="10" max="10" width="13.42578125" customWidth="1"/>
    <col min="11" max="11" width="13.140625" bestFit="1" customWidth="1"/>
    <col min="12" max="12" width="12.42578125" customWidth="1"/>
    <col min="13" max="13" width="15.7109375" customWidth="1"/>
    <col min="14" max="14" width="13.5703125" customWidth="1"/>
    <col min="15" max="15" width="10.7109375" customWidth="1"/>
    <col min="16" max="16" width="14" customWidth="1"/>
    <col min="17" max="17" width="14.42578125" customWidth="1"/>
    <col min="18" max="18" width="14.28515625" customWidth="1"/>
  </cols>
  <sheetData>
    <row r="1" spans="1:18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4" t="s">
        <v>13</v>
      </c>
      <c r="O1" s="5" t="s">
        <v>14</v>
      </c>
      <c r="P1" s="1" t="s">
        <v>15</v>
      </c>
      <c r="Q1" s="6" t="s">
        <v>16</v>
      </c>
      <c r="R1" s="7" t="s">
        <v>17</v>
      </c>
    </row>
    <row r="2" spans="1:18" ht="39" thickBot="1" x14ac:dyDescent="0.3">
      <c r="A2" s="12" t="s">
        <v>18</v>
      </c>
      <c r="B2" s="13" t="s">
        <v>19</v>
      </c>
      <c r="C2" s="14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5" t="s">
        <v>30</v>
      </c>
      <c r="N2" s="16" t="s">
        <v>31</v>
      </c>
      <c r="O2" s="12" t="s">
        <v>32</v>
      </c>
      <c r="P2" s="15" t="s">
        <v>33</v>
      </c>
      <c r="Q2" s="17" t="s">
        <v>34</v>
      </c>
      <c r="R2" s="8" t="s">
        <v>35</v>
      </c>
    </row>
    <row r="3" spans="1:18" ht="120" x14ac:dyDescent="0.25">
      <c r="A3" s="29" t="s">
        <v>36</v>
      </c>
      <c r="B3" s="30" t="s">
        <v>37</v>
      </c>
      <c r="C3" s="30" t="s">
        <v>38</v>
      </c>
      <c r="D3" s="30" t="s">
        <v>39</v>
      </c>
      <c r="E3" s="30" t="s">
        <v>40</v>
      </c>
      <c r="F3" s="30" t="s">
        <v>41</v>
      </c>
      <c r="G3" s="31"/>
      <c r="H3" s="30" t="s">
        <v>42</v>
      </c>
      <c r="I3" s="30" t="s">
        <v>43</v>
      </c>
      <c r="J3" s="30" t="s">
        <v>44</v>
      </c>
      <c r="K3" s="32">
        <v>620</v>
      </c>
      <c r="L3" s="32">
        <f t="shared" ref="L3:L17" si="0">M3-K3</f>
        <v>155</v>
      </c>
      <c r="M3" s="32">
        <v>775</v>
      </c>
      <c r="N3" s="33" t="s">
        <v>45</v>
      </c>
      <c r="O3" s="34" t="s">
        <v>46</v>
      </c>
      <c r="P3" s="32">
        <v>775</v>
      </c>
      <c r="Q3" s="35"/>
      <c r="R3" s="46"/>
    </row>
    <row r="4" spans="1:18" ht="90" x14ac:dyDescent="0.25">
      <c r="A4" s="36" t="s">
        <v>47</v>
      </c>
      <c r="B4" s="10" t="s">
        <v>48</v>
      </c>
      <c r="C4" s="10" t="s">
        <v>49</v>
      </c>
      <c r="D4" s="18"/>
      <c r="E4" s="10" t="s">
        <v>50</v>
      </c>
      <c r="F4" s="10" t="s">
        <v>51</v>
      </c>
      <c r="G4" s="18"/>
      <c r="H4" s="10" t="s">
        <v>52</v>
      </c>
      <c r="I4" s="10" t="s">
        <v>53</v>
      </c>
      <c r="J4" s="10" t="s">
        <v>54</v>
      </c>
      <c r="K4" s="20">
        <v>29867.919999999998</v>
      </c>
      <c r="L4" s="20">
        <f t="shared" si="0"/>
        <v>7466.9800000000032</v>
      </c>
      <c r="M4" s="20">
        <v>37334.9</v>
      </c>
      <c r="N4" s="18" t="s">
        <v>45</v>
      </c>
      <c r="O4" s="18" t="s">
        <v>121</v>
      </c>
      <c r="P4" s="20">
        <v>37334.9</v>
      </c>
      <c r="Q4" s="37"/>
      <c r="R4" s="47"/>
    </row>
    <row r="5" spans="1:18" ht="90" x14ac:dyDescent="0.25">
      <c r="A5" s="36" t="s">
        <v>55</v>
      </c>
      <c r="B5" s="10" t="s">
        <v>56</v>
      </c>
      <c r="C5" s="9" t="s">
        <v>49</v>
      </c>
      <c r="D5" s="18"/>
      <c r="E5" s="10" t="s">
        <v>50</v>
      </c>
      <c r="F5" s="18" t="s">
        <v>51</v>
      </c>
      <c r="G5" s="18"/>
      <c r="H5" s="18" t="s">
        <v>57</v>
      </c>
      <c r="I5" s="10" t="s">
        <v>58</v>
      </c>
      <c r="J5" s="18" t="s">
        <v>54</v>
      </c>
      <c r="K5" s="20">
        <v>17900</v>
      </c>
      <c r="L5" s="20">
        <f t="shared" si="0"/>
        <v>4475</v>
      </c>
      <c r="M5" s="20">
        <v>22375</v>
      </c>
      <c r="N5" s="18" t="s">
        <v>45</v>
      </c>
      <c r="O5" s="18" t="s">
        <v>122</v>
      </c>
      <c r="P5" s="20">
        <v>22375</v>
      </c>
      <c r="Q5" s="37"/>
      <c r="R5" s="47"/>
    </row>
    <row r="6" spans="1:18" ht="45" x14ac:dyDescent="0.25">
      <c r="A6" s="36" t="s">
        <v>59</v>
      </c>
      <c r="B6" s="18" t="s">
        <v>60</v>
      </c>
      <c r="C6" s="9" t="s">
        <v>61</v>
      </c>
      <c r="D6" s="18"/>
      <c r="E6" s="10" t="s">
        <v>50</v>
      </c>
      <c r="F6" s="18" t="s">
        <v>62</v>
      </c>
      <c r="G6" s="18"/>
      <c r="H6" s="18" t="s">
        <v>63</v>
      </c>
      <c r="I6" s="10" t="s">
        <v>64</v>
      </c>
      <c r="J6" s="18" t="s">
        <v>54</v>
      </c>
      <c r="K6" s="20">
        <v>4640</v>
      </c>
      <c r="L6" s="20">
        <f t="shared" si="0"/>
        <v>1160</v>
      </c>
      <c r="M6" s="20">
        <v>5800</v>
      </c>
      <c r="N6" s="18" t="s">
        <v>45</v>
      </c>
      <c r="O6" s="18" t="s">
        <v>123</v>
      </c>
      <c r="P6" s="20">
        <v>5800</v>
      </c>
      <c r="Q6" s="37"/>
      <c r="R6" s="47"/>
    </row>
    <row r="7" spans="1:18" ht="45" x14ac:dyDescent="0.25">
      <c r="A7" s="36" t="s">
        <v>65</v>
      </c>
      <c r="B7" s="10" t="s">
        <v>66</v>
      </c>
      <c r="C7" s="9" t="s">
        <v>67</v>
      </c>
      <c r="D7" s="18"/>
      <c r="E7" s="10" t="s">
        <v>50</v>
      </c>
      <c r="F7" s="18" t="s">
        <v>51</v>
      </c>
      <c r="G7" s="18"/>
      <c r="H7" s="18" t="s">
        <v>68</v>
      </c>
      <c r="I7" s="10" t="s">
        <v>69</v>
      </c>
      <c r="J7" s="18" t="s">
        <v>54</v>
      </c>
      <c r="K7" s="20">
        <v>31984</v>
      </c>
      <c r="L7" s="20">
        <f t="shared" si="0"/>
        <v>7996</v>
      </c>
      <c r="M7" s="20">
        <v>39980</v>
      </c>
      <c r="N7" s="18" t="s">
        <v>45</v>
      </c>
      <c r="O7" s="18" t="s">
        <v>124</v>
      </c>
      <c r="P7" s="20">
        <v>39980</v>
      </c>
      <c r="Q7" s="37"/>
      <c r="R7" s="47"/>
    </row>
    <row r="8" spans="1:18" ht="45" x14ac:dyDescent="0.25">
      <c r="A8" s="36" t="s">
        <v>70</v>
      </c>
      <c r="B8" s="18" t="s">
        <v>71</v>
      </c>
      <c r="C8" s="9" t="s">
        <v>72</v>
      </c>
      <c r="D8" s="18"/>
      <c r="E8" s="10" t="s">
        <v>50</v>
      </c>
      <c r="F8" s="18" t="s">
        <v>51</v>
      </c>
      <c r="G8" s="18"/>
      <c r="H8" s="18" t="s">
        <v>73</v>
      </c>
      <c r="I8" s="10" t="s">
        <v>74</v>
      </c>
      <c r="J8" s="18" t="s">
        <v>54</v>
      </c>
      <c r="K8" s="20">
        <v>12750</v>
      </c>
      <c r="L8" s="20">
        <f t="shared" si="0"/>
        <v>3187.5</v>
      </c>
      <c r="M8" s="20">
        <v>15937.5</v>
      </c>
      <c r="N8" s="18" t="s">
        <v>45</v>
      </c>
      <c r="O8" s="18" t="s">
        <v>120</v>
      </c>
      <c r="P8" s="20">
        <v>15937.5</v>
      </c>
      <c r="Q8" s="37"/>
      <c r="R8" s="47"/>
    </row>
    <row r="9" spans="1:18" ht="60" x14ac:dyDescent="0.25">
      <c r="A9" s="36" t="s">
        <v>75</v>
      </c>
      <c r="B9" s="10" t="s">
        <v>76</v>
      </c>
      <c r="C9" s="9" t="s">
        <v>61</v>
      </c>
      <c r="D9" s="18"/>
      <c r="E9" s="10" t="s">
        <v>50</v>
      </c>
      <c r="F9" s="18" t="s">
        <v>51</v>
      </c>
      <c r="G9" s="18"/>
      <c r="H9" s="18" t="s">
        <v>77</v>
      </c>
      <c r="I9" s="10" t="s">
        <v>78</v>
      </c>
      <c r="J9" s="18" t="s">
        <v>79</v>
      </c>
      <c r="K9" s="20">
        <v>22750</v>
      </c>
      <c r="L9" s="20">
        <f t="shared" si="0"/>
        <v>5687.5</v>
      </c>
      <c r="M9" s="20">
        <v>28437.5</v>
      </c>
      <c r="N9" s="18" t="s">
        <v>45</v>
      </c>
      <c r="O9" s="18" t="s">
        <v>119</v>
      </c>
      <c r="P9" s="20">
        <v>28437.5</v>
      </c>
      <c r="Q9" s="37"/>
      <c r="R9" s="47"/>
    </row>
    <row r="10" spans="1:18" ht="105" x14ac:dyDescent="0.25">
      <c r="A10" s="36" t="s">
        <v>80</v>
      </c>
      <c r="B10" s="10" t="s">
        <v>81</v>
      </c>
      <c r="C10" s="11" t="s">
        <v>82</v>
      </c>
      <c r="D10" s="18"/>
      <c r="E10" s="10" t="s">
        <v>50</v>
      </c>
      <c r="F10" s="10" t="s">
        <v>83</v>
      </c>
      <c r="G10" s="18"/>
      <c r="H10" s="18" t="s">
        <v>117</v>
      </c>
      <c r="I10" s="10" t="s">
        <v>84</v>
      </c>
      <c r="J10" s="18" t="s">
        <v>85</v>
      </c>
      <c r="K10" s="20">
        <v>15075</v>
      </c>
      <c r="L10" s="20">
        <f t="shared" si="0"/>
        <v>3768.75</v>
      </c>
      <c r="M10" s="20">
        <v>18843.75</v>
      </c>
      <c r="N10" s="18" t="s">
        <v>45</v>
      </c>
      <c r="O10" s="18" t="s">
        <v>118</v>
      </c>
      <c r="P10" s="20">
        <v>18843.75</v>
      </c>
      <c r="Q10" s="37"/>
      <c r="R10" s="47"/>
    </row>
    <row r="11" spans="1:18" ht="45" x14ac:dyDescent="0.25">
      <c r="A11" s="36" t="s">
        <v>86</v>
      </c>
      <c r="B11" s="10" t="s">
        <v>87</v>
      </c>
      <c r="C11" s="11" t="s">
        <v>88</v>
      </c>
      <c r="D11" s="18"/>
      <c r="E11" s="10" t="s">
        <v>50</v>
      </c>
      <c r="F11" s="18" t="s">
        <v>89</v>
      </c>
      <c r="G11" s="18"/>
      <c r="H11" s="18" t="s">
        <v>115</v>
      </c>
      <c r="I11" s="10" t="s">
        <v>90</v>
      </c>
      <c r="J11" s="10" t="s">
        <v>91</v>
      </c>
      <c r="K11" s="20">
        <v>66280</v>
      </c>
      <c r="L11" s="20">
        <f t="shared" si="0"/>
        <v>16570</v>
      </c>
      <c r="M11" s="20">
        <v>82850</v>
      </c>
      <c r="N11" s="18" t="s">
        <v>45</v>
      </c>
      <c r="O11" s="18" t="s">
        <v>116</v>
      </c>
      <c r="P11" s="20">
        <v>82850</v>
      </c>
      <c r="Q11" s="37"/>
      <c r="R11" s="47"/>
    </row>
    <row r="12" spans="1:18" ht="60" x14ac:dyDescent="0.25">
      <c r="A12" s="36" t="s">
        <v>93</v>
      </c>
      <c r="B12" s="10" t="s">
        <v>94</v>
      </c>
      <c r="C12" s="9" t="s">
        <v>95</v>
      </c>
      <c r="D12" s="18" t="s">
        <v>102</v>
      </c>
      <c r="E12" s="10" t="s">
        <v>40</v>
      </c>
      <c r="F12" s="10" t="s">
        <v>96</v>
      </c>
      <c r="G12" s="18"/>
      <c r="H12" s="18" t="s">
        <v>97</v>
      </c>
      <c r="I12" s="10" t="s">
        <v>98</v>
      </c>
      <c r="J12" s="18" t="s">
        <v>46</v>
      </c>
      <c r="K12" s="20">
        <v>16.3</v>
      </c>
      <c r="L12" s="20">
        <f t="shared" si="0"/>
        <v>4.0799999999999983</v>
      </c>
      <c r="M12" s="20">
        <v>20.38</v>
      </c>
      <c r="N12" s="18" t="s">
        <v>45</v>
      </c>
      <c r="O12" s="18" t="s">
        <v>46</v>
      </c>
      <c r="P12" s="20">
        <v>20.38</v>
      </c>
      <c r="Q12" s="37"/>
      <c r="R12" s="47"/>
    </row>
    <row r="13" spans="1:18" ht="45" x14ac:dyDescent="0.25">
      <c r="A13" s="36" t="s">
        <v>99</v>
      </c>
      <c r="B13" s="10" t="s">
        <v>100</v>
      </c>
      <c r="C13" s="9" t="s">
        <v>101</v>
      </c>
      <c r="D13" s="18"/>
      <c r="E13" s="10" t="s">
        <v>50</v>
      </c>
      <c r="F13" s="10" t="s">
        <v>103</v>
      </c>
      <c r="G13" s="18"/>
      <c r="H13" s="18" t="s">
        <v>104</v>
      </c>
      <c r="I13" s="10" t="s">
        <v>105</v>
      </c>
      <c r="J13" s="18" t="s">
        <v>106</v>
      </c>
      <c r="K13" s="20">
        <v>24659</v>
      </c>
      <c r="L13" s="20">
        <f t="shared" si="0"/>
        <v>6164.75</v>
      </c>
      <c r="M13" s="20">
        <v>30823.75</v>
      </c>
      <c r="N13" s="18" t="s">
        <v>45</v>
      </c>
      <c r="O13" s="18" t="s">
        <v>107</v>
      </c>
      <c r="P13" s="20">
        <v>30823.75</v>
      </c>
      <c r="Q13" s="37"/>
      <c r="R13" s="47"/>
    </row>
    <row r="14" spans="1:18" ht="33.75" customHeight="1" x14ac:dyDescent="0.25">
      <c r="A14" s="36" t="s">
        <v>108</v>
      </c>
      <c r="B14" s="10" t="s">
        <v>109</v>
      </c>
      <c r="C14" s="21" t="s">
        <v>110</v>
      </c>
      <c r="D14" s="18" t="s">
        <v>111</v>
      </c>
      <c r="E14" s="10" t="s">
        <v>40</v>
      </c>
      <c r="F14" s="18" t="s">
        <v>83</v>
      </c>
      <c r="G14" s="18"/>
      <c r="H14" s="18" t="s">
        <v>112</v>
      </c>
      <c r="I14" s="10" t="s">
        <v>113</v>
      </c>
      <c r="J14" s="18" t="s">
        <v>92</v>
      </c>
      <c r="K14" s="20">
        <v>68000</v>
      </c>
      <c r="L14" s="20">
        <f t="shared" si="0"/>
        <v>17000</v>
      </c>
      <c r="M14" s="20">
        <v>85000</v>
      </c>
      <c r="N14" s="18" t="s">
        <v>45</v>
      </c>
      <c r="O14" s="18" t="s">
        <v>114</v>
      </c>
      <c r="P14" s="20">
        <v>85000</v>
      </c>
      <c r="Q14" s="37"/>
      <c r="R14" s="47"/>
    </row>
    <row r="15" spans="1:18" ht="45" x14ac:dyDescent="0.25">
      <c r="A15" s="36" t="s">
        <v>125</v>
      </c>
      <c r="B15" s="22" t="s">
        <v>126</v>
      </c>
      <c r="C15" s="9" t="s">
        <v>67</v>
      </c>
      <c r="D15" s="19"/>
      <c r="E15" s="10" t="s">
        <v>50</v>
      </c>
      <c r="F15" s="10" t="s">
        <v>127</v>
      </c>
      <c r="G15" s="19"/>
      <c r="H15" s="10" t="s">
        <v>128</v>
      </c>
      <c r="I15" s="10" t="s">
        <v>129</v>
      </c>
      <c r="J15" s="18" t="s">
        <v>92</v>
      </c>
      <c r="K15" s="23">
        <v>15310</v>
      </c>
      <c r="L15" s="20">
        <f t="shared" si="0"/>
        <v>3827.5</v>
      </c>
      <c r="M15" s="20">
        <v>19137.5</v>
      </c>
      <c r="N15" s="18" t="s">
        <v>45</v>
      </c>
      <c r="O15" s="18" t="s">
        <v>130</v>
      </c>
      <c r="P15" s="20">
        <v>19137.5</v>
      </c>
      <c r="Q15" s="37"/>
      <c r="R15" s="47"/>
    </row>
    <row r="16" spans="1:18" ht="60" x14ac:dyDescent="0.25">
      <c r="A16" s="36" t="s">
        <v>131</v>
      </c>
      <c r="B16" s="22" t="s">
        <v>132</v>
      </c>
      <c r="C16" s="11" t="s">
        <v>133</v>
      </c>
      <c r="D16" s="19"/>
      <c r="E16" s="10" t="s">
        <v>50</v>
      </c>
      <c r="F16" s="10" t="s">
        <v>134</v>
      </c>
      <c r="G16" s="19"/>
      <c r="H16" s="10" t="s">
        <v>135</v>
      </c>
      <c r="I16" s="10" t="s">
        <v>136</v>
      </c>
      <c r="J16" s="18" t="s">
        <v>85</v>
      </c>
      <c r="K16" s="20">
        <v>18310</v>
      </c>
      <c r="L16" s="20">
        <f t="shared" si="0"/>
        <v>4577.5</v>
      </c>
      <c r="M16" s="24">
        <v>22887.5</v>
      </c>
      <c r="N16" s="18" t="s">
        <v>45</v>
      </c>
      <c r="O16" s="18" t="s">
        <v>137</v>
      </c>
      <c r="P16" s="24">
        <v>22887.5</v>
      </c>
      <c r="Q16" s="37"/>
      <c r="R16" s="47"/>
    </row>
    <row r="17" spans="1:18" ht="45" x14ac:dyDescent="0.25">
      <c r="A17" s="36" t="s">
        <v>138</v>
      </c>
      <c r="B17" s="11" t="s">
        <v>139</v>
      </c>
      <c r="C17" s="11" t="s">
        <v>140</v>
      </c>
      <c r="D17" s="19"/>
      <c r="E17" s="10" t="s">
        <v>50</v>
      </c>
      <c r="F17" s="10" t="s">
        <v>141</v>
      </c>
      <c r="G17" s="19"/>
      <c r="H17" s="18" t="s">
        <v>143</v>
      </c>
      <c r="I17" s="10" t="s">
        <v>142</v>
      </c>
      <c r="J17" s="18" t="s">
        <v>85</v>
      </c>
      <c r="K17" s="20">
        <v>8058</v>
      </c>
      <c r="L17" s="20">
        <f t="shared" si="0"/>
        <v>2014.5</v>
      </c>
      <c r="M17" s="20">
        <v>10072.5</v>
      </c>
      <c r="N17" s="18" t="s">
        <v>45</v>
      </c>
      <c r="O17" s="18" t="s">
        <v>144</v>
      </c>
      <c r="P17" s="20">
        <v>10072.5</v>
      </c>
      <c r="Q17" s="37"/>
      <c r="R17" s="47"/>
    </row>
    <row r="18" spans="1:18" ht="45" x14ac:dyDescent="0.25">
      <c r="A18" s="38" t="s">
        <v>59</v>
      </c>
      <c r="B18" s="22" t="s">
        <v>145</v>
      </c>
      <c r="C18" s="9" t="s">
        <v>61</v>
      </c>
      <c r="D18" s="19"/>
      <c r="E18" s="10" t="s">
        <v>50</v>
      </c>
      <c r="F18" s="10" t="s">
        <v>146</v>
      </c>
      <c r="G18" s="19"/>
      <c r="H18" s="18" t="s">
        <v>147</v>
      </c>
      <c r="I18" s="10" t="s">
        <v>148</v>
      </c>
      <c r="J18" s="18" t="s">
        <v>79</v>
      </c>
      <c r="K18" s="20">
        <v>9234</v>
      </c>
      <c r="L18" s="20">
        <f>K18*0.25</f>
        <v>2308.5</v>
      </c>
      <c r="M18" s="20">
        <f>K18+L18</f>
        <v>11542.5</v>
      </c>
      <c r="N18" s="18" t="s">
        <v>45</v>
      </c>
      <c r="O18" s="18" t="s">
        <v>149</v>
      </c>
      <c r="P18" s="20">
        <f t="shared" ref="P18:P34" si="1">M18</f>
        <v>11542.5</v>
      </c>
      <c r="Q18" s="37"/>
      <c r="R18" s="47"/>
    </row>
    <row r="19" spans="1:18" ht="45" x14ac:dyDescent="0.25">
      <c r="A19" s="38" t="s">
        <v>150</v>
      </c>
      <c r="B19" s="22" t="s">
        <v>151</v>
      </c>
      <c r="C19" s="9" t="s">
        <v>152</v>
      </c>
      <c r="D19" s="19"/>
      <c r="E19" s="10" t="s">
        <v>50</v>
      </c>
      <c r="F19" s="10" t="s">
        <v>153</v>
      </c>
      <c r="G19" s="19"/>
      <c r="H19" s="18" t="s">
        <v>154</v>
      </c>
      <c r="I19" s="10" t="s">
        <v>155</v>
      </c>
      <c r="J19" s="18" t="s">
        <v>79</v>
      </c>
      <c r="K19" s="20">
        <v>2919</v>
      </c>
      <c r="L19" s="20">
        <f>K19*0.25</f>
        <v>729.75</v>
      </c>
      <c r="M19" s="20">
        <f>K19+L19</f>
        <v>3648.75</v>
      </c>
      <c r="N19" s="18" t="s">
        <v>45</v>
      </c>
      <c r="O19" s="18" t="s">
        <v>144</v>
      </c>
      <c r="P19" s="20">
        <f t="shared" si="1"/>
        <v>3648.75</v>
      </c>
      <c r="Q19" s="37"/>
      <c r="R19" s="47"/>
    </row>
    <row r="20" spans="1:18" ht="30" x14ac:dyDescent="0.25">
      <c r="A20" s="38" t="s">
        <v>156</v>
      </c>
      <c r="B20" s="22" t="s">
        <v>157</v>
      </c>
      <c r="C20" s="11" t="s">
        <v>158</v>
      </c>
      <c r="D20" s="19"/>
      <c r="E20" s="10" t="s">
        <v>50</v>
      </c>
      <c r="F20" s="10" t="s">
        <v>159</v>
      </c>
      <c r="G20" s="19"/>
      <c r="H20" s="18" t="s">
        <v>160</v>
      </c>
      <c r="I20" s="10" t="s">
        <v>161</v>
      </c>
      <c r="J20" s="18" t="s">
        <v>106</v>
      </c>
      <c r="K20" s="20">
        <v>5070</v>
      </c>
      <c r="L20" s="20">
        <f t="shared" ref="L20:L34" si="2">K20*0.25</f>
        <v>1267.5</v>
      </c>
      <c r="M20" s="20">
        <f t="shared" ref="M20:M34" si="3">K20+L20</f>
        <v>6337.5</v>
      </c>
      <c r="N20" s="18" t="s">
        <v>45</v>
      </c>
      <c r="O20" s="18" t="s">
        <v>162</v>
      </c>
      <c r="P20" s="20">
        <f t="shared" si="1"/>
        <v>6337.5</v>
      </c>
      <c r="Q20" s="37"/>
      <c r="R20" s="47"/>
    </row>
    <row r="21" spans="1:18" ht="45" x14ac:dyDescent="0.25">
      <c r="A21" s="38" t="s">
        <v>163</v>
      </c>
      <c r="B21" s="11" t="s">
        <v>164</v>
      </c>
      <c r="C21" s="11" t="s">
        <v>165</v>
      </c>
      <c r="D21" s="19"/>
      <c r="E21" s="10" t="s">
        <v>50</v>
      </c>
      <c r="F21" s="10" t="s">
        <v>166</v>
      </c>
      <c r="G21" s="19"/>
      <c r="H21" s="18" t="s">
        <v>167</v>
      </c>
      <c r="I21" s="10" t="s">
        <v>168</v>
      </c>
      <c r="J21" s="18" t="s">
        <v>106</v>
      </c>
      <c r="K21" s="20">
        <v>3820</v>
      </c>
      <c r="L21" s="20">
        <f t="shared" si="2"/>
        <v>955</v>
      </c>
      <c r="M21" s="20">
        <f t="shared" si="3"/>
        <v>4775</v>
      </c>
      <c r="N21" s="18" t="s">
        <v>45</v>
      </c>
      <c r="O21" s="18" t="s">
        <v>169</v>
      </c>
      <c r="P21" s="20">
        <f t="shared" si="1"/>
        <v>4775</v>
      </c>
      <c r="Q21" s="37"/>
      <c r="R21" s="47"/>
    </row>
    <row r="22" spans="1:18" ht="45" x14ac:dyDescent="0.25">
      <c r="A22" s="38" t="s">
        <v>170</v>
      </c>
      <c r="B22" s="11" t="s">
        <v>171</v>
      </c>
      <c r="C22" s="25" t="s">
        <v>172</v>
      </c>
      <c r="D22" s="19"/>
      <c r="E22" s="10" t="s">
        <v>50</v>
      </c>
      <c r="F22" s="10" t="s">
        <v>173</v>
      </c>
      <c r="G22" s="19"/>
      <c r="H22" s="18" t="s">
        <v>174</v>
      </c>
      <c r="I22" s="10" t="s">
        <v>175</v>
      </c>
      <c r="J22" s="18" t="s">
        <v>106</v>
      </c>
      <c r="K22" s="20">
        <v>3589</v>
      </c>
      <c r="L22" s="20">
        <f t="shared" si="2"/>
        <v>897.25</v>
      </c>
      <c r="M22" s="20">
        <f t="shared" si="3"/>
        <v>4486.25</v>
      </c>
      <c r="N22" s="18" t="s">
        <v>45</v>
      </c>
      <c r="O22" s="26">
        <v>45419</v>
      </c>
      <c r="P22" s="20">
        <f t="shared" si="1"/>
        <v>4486.25</v>
      </c>
      <c r="Q22" s="37"/>
      <c r="R22" s="47"/>
    </row>
    <row r="23" spans="1:18" ht="45" x14ac:dyDescent="0.25">
      <c r="A23" s="38" t="s">
        <v>176</v>
      </c>
      <c r="B23" s="11" t="s">
        <v>177</v>
      </c>
      <c r="C23" s="11" t="s">
        <v>133</v>
      </c>
      <c r="D23" s="19"/>
      <c r="E23" s="10" t="s">
        <v>50</v>
      </c>
      <c r="F23" s="10" t="s">
        <v>134</v>
      </c>
      <c r="G23" s="19"/>
      <c r="H23" s="18" t="s">
        <v>178</v>
      </c>
      <c r="I23" s="10" t="s">
        <v>179</v>
      </c>
      <c r="J23" s="18" t="s">
        <v>85</v>
      </c>
      <c r="K23" s="20">
        <v>9000</v>
      </c>
      <c r="L23" s="20">
        <f t="shared" si="2"/>
        <v>2250</v>
      </c>
      <c r="M23" s="20">
        <f t="shared" si="3"/>
        <v>11250</v>
      </c>
      <c r="N23" s="18" t="s">
        <v>45</v>
      </c>
      <c r="O23" s="18" t="s">
        <v>180</v>
      </c>
      <c r="P23" s="20">
        <f t="shared" si="1"/>
        <v>11250</v>
      </c>
      <c r="Q23" s="37"/>
      <c r="R23" s="47"/>
    </row>
    <row r="24" spans="1:18" ht="60" x14ac:dyDescent="0.25">
      <c r="A24" s="38" t="s">
        <v>181</v>
      </c>
      <c r="B24" s="11" t="s">
        <v>182</v>
      </c>
      <c r="C24" s="11" t="s">
        <v>183</v>
      </c>
      <c r="D24" s="19"/>
      <c r="E24" s="10" t="s">
        <v>50</v>
      </c>
      <c r="F24" s="10" t="s">
        <v>146</v>
      </c>
      <c r="G24" s="19"/>
      <c r="H24" s="18" t="s">
        <v>144</v>
      </c>
      <c r="I24" s="10" t="s">
        <v>184</v>
      </c>
      <c r="J24" s="18" t="s">
        <v>79</v>
      </c>
      <c r="K24" s="20">
        <v>2700</v>
      </c>
      <c r="L24" s="20">
        <f t="shared" si="2"/>
        <v>675</v>
      </c>
      <c r="M24" s="20">
        <f t="shared" si="3"/>
        <v>3375</v>
      </c>
      <c r="N24" s="18" t="s">
        <v>45</v>
      </c>
      <c r="O24" s="18" t="s">
        <v>185</v>
      </c>
      <c r="P24" s="20">
        <f t="shared" si="1"/>
        <v>3375</v>
      </c>
      <c r="Q24" s="37"/>
      <c r="R24" s="47"/>
    </row>
    <row r="25" spans="1:18" ht="45" x14ac:dyDescent="0.25">
      <c r="A25" s="38" t="s">
        <v>186</v>
      </c>
      <c r="B25" s="11" t="s">
        <v>187</v>
      </c>
      <c r="C25" s="11" t="s">
        <v>67</v>
      </c>
      <c r="D25" s="19"/>
      <c r="E25" s="10" t="s">
        <v>50</v>
      </c>
      <c r="F25" s="10" t="s">
        <v>127</v>
      </c>
      <c r="G25" s="19"/>
      <c r="H25" s="18" t="s">
        <v>188</v>
      </c>
      <c r="I25" s="10" t="s">
        <v>189</v>
      </c>
      <c r="J25" s="18" t="s">
        <v>54</v>
      </c>
      <c r="K25" s="20">
        <v>7020</v>
      </c>
      <c r="L25" s="20">
        <f t="shared" si="2"/>
        <v>1755</v>
      </c>
      <c r="M25" s="20">
        <f t="shared" si="3"/>
        <v>8775</v>
      </c>
      <c r="N25" s="18" t="s">
        <v>45</v>
      </c>
      <c r="O25" s="18" t="s">
        <v>190</v>
      </c>
      <c r="P25" s="20">
        <f t="shared" si="1"/>
        <v>8775</v>
      </c>
      <c r="Q25" s="37"/>
      <c r="R25" s="47"/>
    </row>
    <row r="26" spans="1:18" ht="60" x14ac:dyDescent="0.25">
      <c r="A26" s="38" t="s">
        <v>191</v>
      </c>
      <c r="B26" s="11" t="s">
        <v>192</v>
      </c>
      <c r="C26" s="11" t="s">
        <v>193</v>
      </c>
      <c r="D26" s="19"/>
      <c r="E26" s="10" t="s">
        <v>50</v>
      </c>
      <c r="F26" s="10" t="s">
        <v>127</v>
      </c>
      <c r="G26" s="19"/>
      <c r="H26" s="18" t="s">
        <v>194</v>
      </c>
      <c r="I26" s="10" t="s">
        <v>195</v>
      </c>
      <c r="J26" s="18" t="s">
        <v>54</v>
      </c>
      <c r="K26" s="20">
        <v>5050</v>
      </c>
      <c r="L26" s="20">
        <f t="shared" si="2"/>
        <v>1262.5</v>
      </c>
      <c r="M26" s="20">
        <f t="shared" si="3"/>
        <v>6312.5</v>
      </c>
      <c r="N26" s="18" t="s">
        <v>45</v>
      </c>
      <c r="O26" s="18" t="s">
        <v>196</v>
      </c>
      <c r="P26" s="20">
        <f t="shared" si="1"/>
        <v>6312.5</v>
      </c>
      <c r="Q26" s="37"/>
      <c r="R26" s="47"/>
    </row>
    <row r="27" spans="1:18" ht="75" x14ac:dyDescent="0.25">
      <c r="A27" s="38" t="s">
        <v>197</v>
      </c>
      <c r="B27" s="11" t="s">
        <v>198</v>
      </c>
      <c r="C27" s="11" t="s">
        <v>199</v>
      </c>
      <c r="D27" s="19"/>
      <c r="E27" s="10" t="s">
        <v>50</v>
      </c>
      <c r="F27" s="10" t="s">
        <v>200</v>
      </c>
      <c r="G27" s="19"/>
      <c r="H27" s="18" t="s">
        <v>201</v>
      </c>
      <c r="I27" s="27" t="s">
        <v>202</v>
      </c>
      <c r="J27" s="18" t="s">
        <v>54</v>
      </c>
      <c r="K27" s="20">
        <v>5334.4</v>
      </c>
      <c r="L27" s="20">
        <f t="shared" si="2"/>
        <v>1333.6</v>
      </c>
      <c r="M27" s="20">
        <f t="shared" si="3"/>
        <v>6668</v>
      </c>
      <c r="N27" s="18" t="s">
        <v>45</v>
      </c>
      <c r="O27" s="18" t="s">
        <v>203</v>
      </c>
      <c r="P27" s="20">
        <f t="shared" si="1"/>
        <v>6668</v>
      </c>
      <c r="Q27" s="37"/>
      <c r="R27" s="47"/>
    </row>
    <row r="28" spans="1:18" ht="75" x14ac:dyDescent="0.25">
      <c r="A28" s="38" t="s">
        <v>197</v>
      </c>
      <c r="B28" s="11" t="s">
        <v>198</v>
      </c>
      <c r="C28" s="11" t="s">
        <v>199</v>
      </c>
      <c r="D28" s="19"/>
      <c r="E28" s="10" t="s">
        <v>50</v>
      </c>
      <c r="F28" s="10" t="s">
        <v>204</v>
      </c>
      <c r="G28" s="19"/>
      <c r="H28" s="18" t="s">
        <v>205</v>
      </c>
      <c r="I28" s="10" t="s">
        <v>206</v>
      </c>
      <c r="J28" s="18" t="s">
        <v>54</v>
      </c>
      <c r="K28" s="20">
        <v>9200</v>
      </c>
      <c r="L28" s="20">
        <f t="shared" si="2"/>
        <v>2300</v>
      </c>
      <c r="M28" s="20">
        <f t="shared" si="3"/>
        <v>11500</v>
      </c>
      <c r="N28" s="18" t="s">
        <v>45</v>
      </c>
      <c r="O28" s="26">
        <v>45359</v>
      </c>
      <c r="P28" s="20">
        <f t="shared" si="1"/>
        <v>11500</v>
      </c>
      <c r="Q28" s="37"/>
      <c r="R28" s="47"/>
    </row>
    <row r="29" spans="1:18" ht="30" x14ac:dyDescent="0.25">
      <c r="A29" s="38" t="s">
        <v>207</v>
      </c>
      <c r="B29" s="11" t="s">
        <v>208</v>
      </c>
      <c r="C29" s="11" t="s">
        <v>209</v>
      </c>
      <c r="D29" s="19"/>
      <c r="E29" s="10" t="s">
        <v>50</v>
      </c>
      <c r="F29" s="10" t="s">
        <v>210</v>
      </c>
      <c r="G29" s="19"/>
      <c r="H29" s="18" t="s">
        <v>211</v>
      </c>
      <c r="I29" s="28" t="s">
        <v>212</v>
      </c>
      <c r="J29" s="18" t="s">
        <v>85</v>
      </c>
      <c r="K29" s="20">
        <v>3500</v>
      </c>
      <c r="L29" s="20">
        <f t="shared" si="2"/>
        <v>875</v>
      </c>
      <c r="M29" s="20">
        <f t="shared" si="3"/>
        <v>4375</v>
      </c>
      <c r="N29" s="18" t="s">
        <v>45</v>
      </c>
      <c r="O29" s="18" t="s">
        <v>213</v>
      </c>
      <c r="P29" s="20">
        <f t="shared" si="1"/>
        <v>4375</v>
      </c>
      <c r="Q29" s="37"/>
      <c r="R29" s="47"/>
    </row>
    <row r="30" spans="1:18" ht="60" x14ac:dyDescent="0.25">
      <c r="A30" s="38" t="s">
        <v>214</v>
      </c>
      <c r="B30" s="11" t="s">
        <v>215</v>
      </c>
      <c r="C30" s="11" t="s">
        <v>216</v>
      </c>
      <c r="D30" s="19"/>
      <c r="E30" s="10" t="s">
        <v>50</v>
      </c>
      <c r="F30" s="10" t="s">
        <v>217</v>
      </c>
      <c r="G30" s="19"/>
      <c r="H30" s="18" t="s">
        <v>218</v>
      </c>
      <c r="I30" s="10" t="s">
        <v>219</v>
      </c>
      <c r="J30" s="18" t="s">
        <v>54</v>
      </c>
      <c r="K30" s="20">
        <v>3931</v>
      </c>
      <c r="L30" s="20">
        <f t="shared" si="2"/>
        <v>982.75</v>
      </c>
      <c r="M30" s="20">
        <f t="shared" si="3"/>
        <v>4913.75</v>
      </c>
      <c r="N30" s="18" t="s">
        <v>45</v>
      </c>
      <c r="O30" s="18" t="s">
        <v>220</v>
      </c>
      <c r="P30" s="20">
        <f t="shared" si="1"/>
        <v>4913.75</v>
      </c>
      <c r="Q30" s="37"/>
      <c r="R30" s="47"/>
    </row>
    <row r="31" spans="1:18" ht="60" x14ac:dyDescent="0.25">
      <c r="A31" s="38" t="s">
        <v>221</v>
      </c>
      <c r="B31" s="11" t="s">
        <v>224</v>
      </c>
      <c r="C31" s="11" t="s">
        <v>225</v>
      </c>
      <c r="D31" s="19"/>
      <c r="E31" s="10" t="s">
        <v>50</v>
      </c>
      <c r="F31" s="10" t="s">
        <v>230</v>
      </c>
      <c r="G31" s="19"/>
      <c r="H31" s="18" t="s">
        <v>218</v>
      </c>
      <c r="I31" s="10" t="s">
        <v>231</v>
      </c>
      <c r="J31" s="18" t="s">
        <v>85</v>
      </c>
      <c r="K31" s="20">
        <v>5100</v>
      </c>
      <c r="L31" s="20">
        <f t="shared" si="2"/>
        <v>1275</v>
      </c>
      <c r="M31" s="20">
        <f t="shared" si="3"/>
        <v>6375</v>
      </c>
      <c r="N31" s="18" t="s">
        <v>45</v>
      </c>
      <c r="O31" s="18" t="s">
        <v>232</v>
      </c>
      <c r="P31" s="20">
        <f t="shared" si="1"/>
        <v>6375</v>
      </c>
      <c r="Q31" s="37"/>
      <c r="R31" s="47"/>
    </row>
    <row r="32" spans="1:18" ht="105" x14ac:dyDescent="0.25">
      <c r="A32" s="38" t="s">
        <v>222</v>
      </c>
      <c r="B32" s="11" t="s">
        <v>226</v>
      </c>
      <c r="C32" s="11" t="s">
        <v>227</v>
      </c>
      <c r="D32" s="19"/>
      <c r="E32" s="10" t="s">
        <v>50</v>
      </c>
      <c r="F32" s="10" t="s">
        <v>233</v>
      </c>
      <c r="G32" s="19"/>
      <c r="H32" s="18" t="s">
        <v>160</v>
      </c>
      <c r="I32" s="10" t="s">
        <v>234</v>
      </c>
      <c r="J32" s="18" t="s">
        <v>106</v>
      </c>
      <c r="K32" s="20">
        <v>6967.5</v>
      </c>
      <c r="L32" s="20">
        <f t="shared" si="2"/>
        <v>1741.875</v>
      </c>
      <c r="M32" s="20">
        <f t="shared" si="3"/>
        <v>8709.375</v>
      </c>
      <c r="N32" s="18" t="s">
        <v>45</v>
      </c>
      <c r="O32" s="18" t="s">
        <v>235</v>
      </c>
      <c r="P32" s="20">
        <f t="shared" si="1"/>
        <v>8709.375</v>
      </c>
      <c r="Q32" s="37"/>
      <c r="R32" s="47"/>
    </row>
    <row r="33" spans="1:18" ht="60" x14ac:dyDescent="0.25">
      <c r="A33" s="38" t="s">
        <v>223</v>
      </c>
      <c r="B33" s="11" t="s">
        <v>228</v>
      </c>
      <c r="C33" s="11" t="s">
        <v>229</v>
      </c>
      <c r="D33" s="19"/>
      <c r="E33" s="10" t="s">
        <v>50</v>
      </c>
      <c r="F33" s="10" t="s">
        <v>236</v>
      </c>
      <c r="G33" s="19"/>
      <c r="H33" s="18" t="s">
        <v>237</v>
      </c>
      <c r="I33" s="10" t="s">
        <v>238</v>
      </c>
      <c r="J33" s="18" t="s">
        <v>54</v>
      </c>
      <c r="K33" s="20">
        <v>9078.07</v>
      </c>
      <c r="L33" s="20">
        <f t="shared" si="2"/>
        <v>2269.5174999999999</v>
      </c>
      <c r="M33" s="20">
        <f t="shared" si="3"/>
        <v>11347.5875</v>
      </c>
      <c r="N33" s="18" t="s">
        <v>45</v>
      </c>
      <c r="O33" s="18" t="s">
        <v>239</v>
      </c>
      <c r="P33" s="20">
        <f t="shared" si="1"/>
        <v>11347.5875</v>
      </c>
      <c r="Q33" s="37"/>
      <c r="R33" s="47"/>
    </row>
    <row r="34" spans="1:18" ht="60.75" thickBot="1" x14ac:dyDescent="0.3">
      <c r="A34" s="39" t="s">
        <v>223</v>
      </c>
      <c r="B34" s="40" t="s">
        <v>228</v>
      </c>
      <c r="C34" s="40" t="s">
        <v>229</v>
      </c>
      <c r="D34" s="41"/>
      <c r="E34" s="42" t="s">
        <v>50</v>
      </c>
      <c r="F34" s="42" t="s">
        <v>240</v>
      </c>
      <c r="G34" s="41"/>
      <c r="H34" s="43" t="s">
        <v>241</v>
      </c>
      <c r="I34" s="42" t="s">
        <v>242</v>
      </c>
      <c r="J34" s="43" t="s">
        <v>54</v>
      </c>
      <c r="K34" s="44">
        <v>2800</v>
      </c>
      <c r="L34" s="44">
        <f t="shared" si="2"/>
        <v>700</v>
      </c>
      <c r="M34" s="44">
        <f t="shared" si="3"/>
        <v>3500</v>
      </c>
      <c r="N34" s="43" t="s">
        <v>45</v>
      </c>
      <c r="O34" s="43" t="s">
        <v>239</v>
      </c>
      <c r="P34" s="44">
        <f t="shared" si="1"/>
        <v>3500</v>
      </c>
      <c r="Q34" s="45"/>
      <c r="R34" s="48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</dc:creator>
  <cp:lastModifiedBy>Ankica</cp:lastModifiedBy>
  <dcterms:created xsi:type="dcterms:W3CDTF">2015-06-05T18:19:34Z</dcterms:created>
  <dcterms:modified xsi:type="dcterms:W3CDTF">2025-01-29T10:50:15Z</dcterms:modified>
</cp:coreProperties>
</file>